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infos.xml" ContentType="application/vnd.wps-officedocument.woinfo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Titles" localSheetId="0">Sheet1!$4:$5</definedName>
  </definedNames>
  <calcPr calcId="144525"/>
</workbook>
</file>

<file path=xl/sharedStrings.xml><?xml version="1.0" encoding="utf-8"?>
<sst xmlns="http://schemas.openxmlformats.org/spreadsheetml/2006/main" count="140" uniqueCount="79">
  <si>
    <t>附件</t>
  </si>
  <si>
    <t>提前下达2025年中央林业草原改革发展
资金分配表</t>
  </si>
  <si>
    <t>单位：万元</t>
  </si>
  <si>
    <t>序号</t>
  </si>
  <si>
    <t>地区</t>
  </si>
  <si>
    <t>合计</t>
  </si>
  <si>
    <t>国土绿化支出</t>
  </si>
  <si>
    <t>林业草原支撑保障体系支出</t>
  </si>
  <si>
    <t>全省合计</t>
  </si>
  <si>
    <t>省林业科学研究院</t>
  </si>
  <si>
    <t>省森林资源监测中心</t>
  </si>
  <si>
    <t>省林业技术推广总站</t>
  </si>
  <si>
    <t>浙江农林大学</t>
  </si>
  <si>
    <t>省农科院亚作所</t>
  </si>
  <si>
    <t>杭州市本级</t>
  </si>
  <si>
    <t>杭州市小计</t>
  </si>
  <si>
    <t>余杭区</t>
  </si>
  <si>
    <t>富阳区</t>
  </si>
  <si>
    <t>临安区</t>
  </si>
  <si>
    <t>桐庐县</t>
  </si>
  <si>
    <t>淳安县</t>
  </si>
  <si>
    <t>建德市</t>
  </si>
  <si>
    <t>龙湾区</t>
  </si>
  <si>
    <t>洞头区</t>
  </si>
  <si>
    <t>温州市小计</t>
  </si>
  <si>
    <t>永嘉县</t>
  </si>
  <si>
    <t>平阳县</t>
  </si>
  <si>
    <t>苍南县</t>
  </si>
  <si>
    <t>文成县</t>
  </si>
  <si>
    <t>泰顺县</t>
  </si>
  <si>
    <t>瑞安市</t>
  </si>
  <si>
    <t>乐清市</t>
  </si>
  <si>
    <t>平湖市</t>
  </si>
  <si>
    <t>湖州市本级</t>
  </si>
  <si>
    <t>德清县</t>
  </si>
  <si>
    <t>嘉兴市小计</t>
  </si>
  <si>
    <t>长兴县</t>
  </si>
  <si>
    <t>安吉县</t>
  </si>
  <si>
    <t>湖州市小计</t>
  </si>
  <si>
    <t>诸暨市</t>
  </si>
  <si>
    <t>婺城区</t>
  </si>
  <si>
    <t>金东区</t>
  </si>
  <si>
    <t>武义县</t>
  </si>
  <si>
    <t>磐安县</t>
  </si>
  <si>
    <t>绍兴市小计</t>
  </si>
  <si>
    <t>兰溪市</t>
  </si>
  <si>
    <t>义乌市</t>
  </si>
  <si>
    <t>金华市小计</t>
  </si>
  <si>
    <t>东阳市</t>
  </si>
  <si>
    <t>永康市</t>
  </si>
  <si>
    <t>衢州市本级</t>
  </si>
  <si>
    <t>柯城区</t>
  </si>
  <si>
    <t>衢江区</t>
  </si>
  <si>
    <t>常山县</t>
  </si>
  <si>
    <t>开化县</t>
  </si>
  <si>
    <t>龙游县</t>
  </si>
  <si>
    <t>江山市</t>
  </si>
  <si>
    <t>衢州市小计</t>
  </si>
  <si>
    <t>舟山市本级</t>
  </si>
  <si>
    <t>普陀区</t>
  </si>
  <si>
    <t>岱山县</t>
  </si>
  <si>
    <t>三门县</t>
  </si>
  <si>
    <t>天台县</t>
  </si>
  <si>
    <t>仙居县</t>
  </si>
  <si>
    <t>临海市</t>
  </si>
  <si>
    <t>玉环市</t>
  </si>
  <si>
    <t>舟山市小计</t>
  </si>
  <si>
    <t>丽水市本级</t>
  </si>
  <si>
    <t>莲都区</t>
  </si>
  <si>
    <t>青田县</t>
  </si>
  <si>
    <t>缙云县</t>
  </si>
  <si>
    <t>台州市小计</t>
  </si>
  <si>
    <t>遂昌县</t>
  </si>
  <si>
    <t>松阳县</t>
  </si>
  <si>
    <t>云和县</t>
  </si>
  <si>
    <t>庆元县</t>
  </si>
  <si>
    <t>景宁县</t>
  </si>
  <si>
    <t>龙泉市</t>
  </si>
  <si>
    <t>丽水市小计</t>
  </si>
</sst>
</file>

<file path=xl/styles.xml><?xml version="1.0" encoding="utf-8"?>
<styleSheet xmlns="http://schemas.openxmlformats.org/spreadsheetml/2006/main">
  <numFmts count="36">
    <numFmt numFmtId="176" formatCode="[DBNum1][$-804]yyyy&quot;年&quot;m&quot;月&quot;"/>
    <numFmt numFmtId="6" formatCode="&quot;￥&quot;#,##0;[Red]&quot;￥&quot;\-#,##0"/>
    <numFmt numFmtId="177" formatCode="#\ ??/??"/>
    <numFmt numFmtId="178" formatCode="mmmm\-yy"/>
    <numFmt numFmtId="24" formatCode="\$#,##0_);[Red]\(\$#,##0\)"/>
    <numFmt numFmtId="7" formatCode="&quot;￥&quot;#,##0.00;&quot;￥&quot;\-#,##0.00"/>
    <numFmt numFmtId="26" formatCode="\$#,##0.00_);[Red]\(\$#,##0.00\)"/>
    <numFmt numFmtId="23" formatCode="\$#,##0_);\(\$#,##0\)"/>
    <numFmt numFmtId="179" formatCode="h:mm:ss\ AM/PM"/>
    <numFmt numFmtId="180" formatCode="[DBNum1]上午/下午h&quot;时&quot;mm&quot;分&quot;"/>
    <numFmt numFmtId="181" formatCode="[$-804]aaa"/>
    <numFmt numFmtId="8" formatCode="&quot;￥&quot;#,##0.00;[Red]&quot;￥&quot;\-#,##0.00"/>
    <numFmt numFmtId="43" formatCode="_ * #,##0.00_ ;_ * \-#,##0.00_ ;_ * &quot;-&quot;??_ ;_ @_ "/>
    <numFmt numFmtId="182" formatCode="yyyy/m/d\ h:mm\ AM/PM"/>
    <numFmt numFmtId="183" formatCode="yy/m/d"/>
    <numFmt numFmtId="184" formatCode="[DBNum1][$-804]yyyy&quot;年&quot;m&quot;月&quot;d&quot;日&quot;"/>
    <numFmt numFmtId="185" formatCode="mmmmm"/>
    <numFmt numFmtId="186" formatCode="mmmmm\-yy"/>
    <numFmt numFmtId="187" formatCode="#\ ?/?"/>
    <numFmt numFmtId="188" formatCode="[DBNum1][$-804]m&quot;月&quot;d&quot;日&quot;"/>
    <numFmt numFmtId="189" formatCode="m/d"/>
    <numFmt numFmtId="190" formatCode="h:mm\ AM/PM"/>
    <numFmt numFmtId="191" formatCode="\¥#,##0;[Red]\¥\-#,##0"/>
    <numFmt numFmtId="192" formatCode="[DBNum1]h&quot;时&quot;mm&quot;分&quot;"/>
    <numFmt numFmtId="193" formatCode="mm/dd/yy"/>
    <numFmt numFmtId="194" formatCode="#\ ??"/>
    <numFmt numFmtId="44" formatCode="_ &quot;￥&quot;* #,##0.00_ ;_ &quot;￥&quot;* \-#,##0.00_ ;_ &quot;￥&quot;* &quot;-&quot;??_ ;_ @_ "/>
    <numFmt numFmtId="195" formatCode="\¥#,##0;\¥\-#,##0"/>
    <numFmt numFmtId="196" formatCode="dd\-mmm\-yy"/>
    <numFmt numFmtId="5" formatCode="&quot;￥&quot;#,##0;&quot;￥&quot;\-#,##0"/>
    <numFmt numFmtId="197" formatCode="[$-804]aaaa"/>
    <numFmt numFmtId="198" formatCode="\¥#,##0.00;[Red]\¥\-#,##0.00"/>
    <numFmt numFmtId="41" formatCode="_ * #,##0_ ;_ * \-#,##0_ ;_ * &quot;-&quot;_ ;_ @_ "/>
    <numFmt numFmtId="42" formatCode="_ &quot;￥&quot;* #,##0_ ;_ &quot;￥&quot;* \-#,##0_ ;_ &quot;￥&quot;* &quot;-&quot;_ ;_ @_ "/>
    <numFmt numFmtId="25" formatCode="\$#,##0.00_);\(\$#,##0.00\)"/>
    <numFmt numFmtId="199" formatCode="\¥#,##0.00;\¥\-#,##0.00"/>
  </numFmts>
  <fonts count="29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rgb="FF000000"/>
      <name val="方正小标宋简体"/>
      <charset val="134"/>
    </font>
    <font>
      <sz val="22"/>
      <color theme="1"/>
      <name val="方正小标宋简体"/>
      <charset val="134"/>
    </font>
    <font>
      <sz val="18"/>
      <color theme="1"/>
      <name val="方正小标宋简体"/>
      <charset val="134"/>
    </font>
    <font>
      <sz val="11"/>
      <color theme="1"/>
      <name val="黑体"/>
      <charset val="134"/>
    </font>
    <font>
      <sz val="12"/>
      <color theme="1"/>
      <name val="仿宋_GB2312"/>
      <charset val="134"/>
    </font>
    <font>
      <b/>
      <sz val="12"/>
      <color theme="1"/>
      <name val="仿宋_GB2312"/>
      <charset val="134"/>
    </font>
    <font>
      <sz val="12"/>
      <color rgb="FF000000"/>
      <name val="仿宋_GB2312"/>
      <charset val="134"/>
    </font>
    <font>
      <sz val="12"/>
      <color theme="1"/>
      <name val="宋体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27" fillId="30" borderId="9" applyNumberForma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3" fillId="6" borderId="9" applyNumberForma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0" fillId="12" borderId="11" applyNumberFormat="0" applyAlignment="0" applyProtection="0">
      <alignment vertical="center"/>
    </xf>
    <xf numFmtId="0" fontId="19" fillId="6" borderId="10" applyNumberFormat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right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dxfs count="17">
    <dxf>
      <fill>
        <patternFill patternType="solid">
          <fgColor theme="4" tint="0.799951170384838"/>
          <bgColor theme="4" tint="0.799951170384838"/>
        </patternFill>
      </fill>
    </dxf>
    <dxf>
      <fill>
        <patternFill patternType="solid">
          <fgColor theme="4" tint="0.799951170384838"/>
          <bgColor theme="4" tint="0.799951170384838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"/>
        </horizontal>
      </border>
    </dxf>
    <dxf>
      <fill>
        <patternFill patternType="solid">
          <fgColor theme="4" tint="0.799951170384838"/>
          <bgColor theme="4" tint="0.799951170384838"/>
        </patternFill>
      </fill>
      <border>
        <bottom style="thin">
          <color theme="4" tint="0.399945066682943"/>
        </bottom>
      </border>
    </dxf>
    <dxf>
      <font>
        <b val="1"/>
      </font>
      <fill>
        <patternFill patternType="solid">
          <fgColor theme="4" tint="0.799951170384838"/>
          <bgColor theme="4" tint="0.799951170384838"/>
        </patternFill>
      </fill>
      <border>
        <bottom style="thin">
          <color theme="4" tint="0.399945066682943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"/>
          <bgColor theme="4" tint="0.799951170384838"/>
        </patternFill>
      </fill>
    </dxf>
    <dxf>
      <fill>
        <patternFill patternType="solid">
          <fgColor theme="4" tint="0.799951170384838"/>
          <bgColor theme="4" tint="0.799951170384838"/>
        </patternFill>
      </fill>
    </dxf>
    <dxf>
      <font>
        <b val="1"/>
        <color theme="1"/>
      </font>
      <fill>
        <patternFill patternType="solid">
          <fgColor theme="4" tint="0.799951170384838"/>
          <bgColor theme="4" tint="0.799951170384838"/>
        </patternFill>
      </fill>
      <border>
        <top style="thin">
          <color theme="4" tint="0.399945066682943"/>
        </top>
        <bottom style="thin">
          <color theme="4" tint="0.399945066682943"/>
        </bottom>
      </border>
    </dxf>
    <dxf>
      <font>
        <b val="1"/>
        <color theme="1"/>
      </font>
      <fill>
        <patternFill patternType="solid">
          <fgColor theme="4" tint="0.799951170384838"/>
          <bgColor theme="4" tint="0.799951170384838"/>
        </patternFill>
      </fill>
      <border>
        <bottom style="thin">
          <color theme="4" tint="0.399945066682943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woinfos.xml><?xml version="1.0" encoding="utf-8"?>
<woInfos xmlns="https://web.wps.cn/et/2018/main" xmlns:s="http://schemas.openxmlformats.org/spreadsheetml/2006/main">
  <bookInfo cellCmpFml="52">
    <open main="59" threadCnt="1"/>
    <sheetInfos>
      <sheetInfo cellCmpFml="52" sheetStid="1">
        <open main="2" threadCnt="1"/>
      </sheetInfo>
    </sheetInfos>
  </bookInfo>
</woInfos>
</file>

<file path=xl/_rels/workbook.xml.rels><?xml version="1.0" encoding="UTF-8" standalone="yes"?>
<Relationships xmlns="http://schemas.openxmlformats.org/package/2006/relationships"><Relationship Id="rId8" Type="http://www.wps.cn/officeDocument/2023/relationships/woinfos" Target="woinfos.xml"/><Relationship Id="rId7" Type="http://schemas.openxmlformats.org/officeDocument/2006/relationships/styles" Target="styles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75"/>
  <sheetViews>
    <sheetView tabSelected="1" topLeftCell="L18" workbookViewId="0">
      <selection activeCell="L18" sqref="L18"/>
    </sheetView>
  </sheetViews>
  <sheetFormatPr defaultColWidth="9" defaultRowHeight="13.5"/>
  <cols>
    <col min="1" max="1" width="5" style="1" customWidth="1"/>
    <col min="2" max="2" width="21.4083333333333" style="1" customWidth="1"/>
    <col min="3" max="3" width="19.2333333333333" style="1" customWidth="1"/>
    <col min="4" max="4" width="14.6666666666667" style="1" customWidth="1"/>
    <col min="5" max="5" width="16.85" style="1" customWidth="1"/>
    <col min="6" max="7" width="9" style="1"/>
    <col min="8" max="8" width="9" style="1" hidden="1" customWidth="1"/>
    <col min="9" max="9" width="25.375" style="1" hidden="1" customWidth="1"/>
    <col min="10" max="11" width="17.75" style="1" hidden="1" customWidth="1"/>
    <col min="12" max="16384" width="9" style="1"/>
  </cols>
  <sheetData>
    <row r="1" ht="20.25" spans="1:1">
      <c r="A1" s="2" t="s">
        <v>0</v>
      </c>
    </row>
    <row r="2" ht="59.25" customHeight="1" spans="1:5">
      <c r="A2" s="3" t="s">
        <v>1</v>
      </c>
      <c r="B2" s="4"/>
      <c r="C2" s="4"/>
      <c r="D2" s="4"/>
      <c r="E2" s="4"/>
    </row>
    <row r="3" ht="19.5" customHeight="1" spans="1:5">
      <c r="A3" s="5"/>
      <c r="B3" s="5"/>
      <c r="C3" s="5"/>
      <c r="D3" s="5"/>
      <c r="E3" s="15" t="s">
        <v>2</v>
      </c>
    </row>
    <row r="4" spans="1:5">
      <c r="A4" s="6" t="s">
        <v>3</v>
      </c>
      <c r="B4" s="6" t="s">
        <v>4</v>
      </c>
      <c r="C4" s="7" t="s">
        <v>5</v>
      </c>
      <c r="D4" s="7" t="s">
        <v>6</v>
      </c>
      <c r="E4" s="16" t="s">
        <v>7</v>
      </c>
    </row>
    <row r="5" ht="18" customHeight="1" spans="1:11">
      <c r="A5" s="6"/>
      <c r="B5" s="6"/>
      <c r="C5" s="8"/>
      <c r="D5" s="9"/>
      <c r="E5" s="17"/>
      <c r="J5" s="1" t="s">
        <v>6</v>
      </c>
      <c r="K5" s="1" t="s">
        <v>7</v>
      </c>
    </row>
    <row r="6" ht="14.25" spans="1:11">
      <c r="A6" s="10"/>
      <c r="B6" s="11" t="s">
        <v>8</v>
      </c>
      <c r="C6" s="11">
        <f>SUM(D6:E6)</f>
        <v>34873</v>
      </c>
      <c r="D6" s="12">
        <f>D12+D32+D20+D30+D37+D39+D48+D56+D60+D66+SUM(D7:D11)</f>
        <v>19108</v>
      </c>
      <c r="E6" s="12">
        <f>E12+E32+E20+E30+E37+E39+E48+E56+E60+E66+SUM(E7:E11)</f>
        <v>15765</v>
      </c>
      <c r="I6" s="18" t="s">
        <v>9</v>
      </c>
      <c r="J6" s="1">
        <v>0</v>
      </c>
      <c r="K6" s="1">
        <v>384</v>
      </c>
    </row>
    <row r="7" ht="14.25" spans="1:11">
      <c r="A7" s="13">
        <v>1</v>
      </c>
      <c r="B7" s="14" t="s">
        <v>9</v>
      </c>
      <c r="C7" s="13">
        <f t="shared" ref="C7:C70" si="0">SUM(D7:E7)</f>
        <v>384</v>
      </c>
      <c r="D7" s="14"/>
      <c r="E7" s="14">
        <f>VLOOKUP(B7,I:K,3,FALSE)</f>
        <v>384</v>
      </c>
      <c r="I7" s="18" t="s">
        <v>10</v>
      </c>
      <c r="J7" s="1">
        <v>0</v>
      </c>
      <c r="K7" s="1">
        <v>113</v>
      </c>
    </row>
    <row r="8" ht="14.25" spans="1:11">
      <c r="A8" s="13">
        <v>2</v>
      </c>
      <c r="B8" s="14" t="s">
        <v>10</v>
      </c>
      <c r="C8" s="13">
        <f t="shared" si="0"/>
        <v>113</v>
      </c>
      <c r="D8" s="14"/>
      <c r="E8" s="14">
        <f>VLOOKUP(B8,I:K,3,FALSE)</f>
        <v>113</v>
      </c>
      <c r="I8" s="18" t="s">
        <v>11</v>
      </c>
      <c r="J8" s="1">
        <v>0</v>
      </c>
      <c r="K8" s="1">
        <v>100</v>
      </c>
    </row>
    <row r="9" ht="14.25" spans="1:11">
      <c r="A9" s="13">
        <v>3</v>
      </c>
      <c r="B9" s="14" t="s">
        <v>11</v>
      </c>
      <c r="C9" s="13">
        <f t="shared" si="0"/>
        <v>100</v>
      </c>
      <c r="D9" s="14"/>
      <c r="E9" s="14">
        <f>VLOOKUP(B9,I:K,3,FALSE)</f>
        <v>100</v>
      </c>
      <c r="I9" s="18" t="s">
        <v>12</v>
      </c>
      <c r="J9" s="1">
        <v>0</v>
      </c>
      <c r="K9" s="1">
        <v>550</v>
      </c>
    </row>
    <row r="10" ht="14.25" spans="1:11">
      <c r="A10" s="13">
        <v>4</v>
      </c>
      <c r="B10" s="14" t="s">
        <v>12</v>
      </c>
      <c r="C10" s="13">
        <f t="shared" si="0"/>
        <v>550</v>
      </c>
      <c r="D10" s="14"/>
      <c r="E10" s="14">
        <f>VLOOKUP(B10,I:K,3,FALSE)</f>
        <v>550</v>
      </c>
      <c r="I10" s="18" t="s">
        <v>13</v>
      </c>
      <c r="J10" s="1">
        <v>0</v>
      </c>
      <c r="K10" s="1">
        <v>196</v>
      </c>
    </row>
    <row r="11" ht="14.25" spans="1:11">
      <c r="A11" s="13">
        <v>5</v>
      </c>
      <c r="B11" s="14" t="s">
        <v>13</v>
      </c>
      <c r="C11" s="13">
        <f t="shared" si="0"/>
        <v>196</v>
      </c>
      <c r="D11" s="14"/>
      <c r="E11" s="14">
        <f>VLOOKUP(B11,I:K,3,FALSE)</f>
        <v>196</v>
      </c>
      <c r="I11" s="18" t="s">
        <v>14</v>
      </c>
      <c r="J11" s="1">
        <v>0</v>
      </c>
      <c r="K11" s="1">
        <v>90</v>
      </c>
    </row>
    <row r="12" ht="14.25" spans="1:11">
      <c r="A12" s="13"/>
      <c r="B12" s="12" t="s">
        <v>15</v>
      </c>
      <c r="C12" s="11">
        <f t="shared" si="0"/>
        <v>3027</v>
      </c>
      <c r="D12" s="12">
        <f>SUM(D13:D19)</f>
        <v>1985</v>
      </c>
      <c r="E12" s="12">
        <f>SUM(E13:E19)</f>
        <v>1042</v>
      </c>
      <c r="I12" s="18" t="s">
        <v>16</v>
      </c>
      <c r="J12" s="1">
        <v>0</v>
      </c>
      <c r="K12" s="1">
        <v>138</v>
      </c>
    </row>
    <row r="13" ht="14.25" spans="1:11">
      <c r="A13" s="13">
        <v>6</v>
      </c>
      <c r="B13" s="14" t="s">
        <v>14</v>
      </c>
      <c r="C13" s="13">
        <f t="shared" si="0"/>
        <v>90</v>
      </c>
      <c r="D13" s="14"/>
      <c r="E13" s="14">
        <f t="shared" ref="E13:E19" si="1">VLOOKUP(B13,I:K,3,FALSE)</f>
        <v>90</v>
      </c>
      <c r="I13" s="18" t="s">
        <v>17</v>
      </c>
      <c r="J13" s="1">
        <v>0</v>
      </c>
      <c r="K13" s="1">
        <v>120</v>
      </c>
    </row>
    <row r="14" ht="14.25" spans="1:11">
      <c r="A14" s="13">
        <v>7</v>
      </c>
      <c r="B14" s="14" t="s">
        <v>16</v>
      </c>
      <c r="C14" s="13">
        <f t="shared" si="0"/>
        <v>138</v>
      </c>
      <c r="D14" s="14"/>
      <c r="E14" s="14">
        <f t="shared" si="1"/>
        <v>138</v>
      </c>
      <c r="I14" s="18" t="s">
        <v>18</v>
      </c>
      <c r="J14" s="1">
        <v>138</v>
      </c>
      <c r="K14" s="1">
        <v>151</v>
      </c>
    </row>
    <row r="15" ht="14.25" spans="1:11">
      <c r="A15" s="13">
        <v>8</v>
      </c>
      <c r="B15" s="14" t="s">
        <v>17</v>
      </c>
      <c r="C15" s="13">
        <f t="shared" si="0"/>
        <v>120</v>
      </c>
      <c r="D15" s="14"/>
      <c r="E15" s="14">
        <f t="shared" si="1"/>
        <v>120</v>
      </c>
      <c r="I15" s="18" t="s">
        <v>19</v>
      </c>
      <c r="J15" s="1">
        <v>429</v>
      </c>
      <c r="K15" s="1">
        <v>27</v>
      </c>
    </row>
    <row r="16" ht="14.25" spans="1:11">
      <c r="A16" s="13">
        <v>9</v>
      </c>
      <c r="B16" s="14" t="s">
        <v>18</v>
      </c>
      <c r="C16" s="13">
        <f t="shared" si="0"/>
        <v>289</v>
      </c>
      <c r="D16" s="14">
        <f t="shared" ref="D13:D19" si="2">VLOOKUP(B16,I:K,2,FALSE)</f>
        <v>138</v>
      </c>
      <c r="E16" s="14">
        <f t="shared" si="1"/>
        <v>151</v>
      </c>
      <c r="I16" s="18" t="s">
        <v>20</v>
      </c>
      <c r="J16" s="1">
        <v>1418</v>
      </c>
      <c r="K16" s="1">
        <v>253</v>
      </c>
    </row>
    <row r="17" ht="14.25" spans="1:11">
      <c r="A17" s="13">
        <v>10</v>
      </c>
      <c r="B17" s="14" t="s">
        <v>19</v>
      </c>
      <c r="C17" s="13">
        <f t="shared" si="0"/>
        <v>456</v>
      </c>
      <c r="D17" s="14">
        <f t="shared" si="2"/>
        <v>429</v>
      </c>
      <c r="E17" s="14">
        <f t="shared" si="1"/>
        <v>27</v>
      </c>
      <c r="I17" s="18" t="s">
        <v>21</v>
      </c>
      <c r="J17" s="1">
        <v>0</v>
      </c>
      <c r="K17" s="1">
        <v>263</v>
      </c>
    </row>
    <row r="18" ht="14.25" spans="1:11">
      <c r="A18" s="13">
        <v>11</v>
      </c>
      <c r="B18" s="14" t="s">
        <v>20</v>
      </c>
      <c r="C18" s="13">
        <f t="shared" si="0"/>
        <v>1671</v>
      </c>
      <c r="D18" s="14">
        <f t="shared" si="2"/>
        <v>1418</v>
      </c>
      <c r="E18" s="14">
        <f t="shared" si="1"/>
        <v>253</v>
      </c>
      <c r="I18" s="18" t="s">
        <v>22</v>
      </c>
      <c r="J18" s="1">
        <v>0</v>
      </c>
      <c r="K18" s="1">
        <v>90</v>
      </c>
    </row>
    <row r="19" ht="14.25" spans="1:11">
      <c r="A19" s="13">
        <v>12</v>
      </c>
      <c r="B19" s="14" t="s">
        <v>21</v>
      </c>
      <c r="C19" s="13">
        <f t="shared" si="0"/>
        <v>263</v>
      </c>
      <c r="D19" s="14"/>
      <c r="E19" s="14">
        <f t="shared" si="1"/>
        <v>263</v>
      </c>
      <c r="I19" s="18" t="s">
        <v>23</v>
      </c>
      <c r="J19" s="1">
        <v>0</v>
      </c>
      <c r="K19" s="1">
        <v>385</v>
      </c>
    </row>
    <row r="20" ht="14.25" spans="1:11">
      <c r="A20" s="13"/>
      <c r="B20" s="12" t="s">
        <v>24</v>
      </c>
      <c r="C20" s="11">
        <f t="shared" si="0"/>
        <v>4375</v>
      </c>
      <c r="D20" s="12">
        <f>SUM(D21:D29)</f>
        <v>457</v>
      </c>
      <c r="E20" s="12">
        <f>SUM(E21:E29)</f>
        <v>3918</v>
      </c>
      <c r="I20" s="18" t="s">
        <v>25</v>
      </c>
      <c r="J20" s="1">
        <v>56</v>
      </c>
      <c r="K20" s="1">
        <v>595</v>
      </c>
    </row>
    <row r="21" ht="14.25" spans="1:11">
      <c r="A21" s="13">
        <v>13</v>
      </c>
      <c r="B21" s="14" t="s">
        <v>22</v>
      </c>
      <c r="C21" s="13">
        <f t="shared" si="0"/>
        <v>90</v>
      </c>
      <c r="D21" s="14"/>
      <c r="E21" s="14">
        <f t="shared" ref="E21:E29" si="3">VLOOKUP(B21,I:K,3,FALSE)</f>
        <v>90</v>
      </c>
      <c r="I21" s="18" t="s">
        <v>26</v>
      </c>
      <c r="J21" s="1">
        <v>0</v>
      </c>
      <c r="K21" s="1">
        <v>132</v>
      </c>
    </row>
    <row r="22" ht="14.25" spans="1:11">
      <c r="A22" s="13">
        <v>14</v>
      </c>
      <c r="B22" s="14" t="s">
        <v>23</v>
      </c>
      <c r="C22" s="13">
        <f t="shared" si="0"/>
        <v>385</v>
      </c>
      <c r="D22" s="14"/>
      <c r="E22" s="14">
        <f t="shared" si="3"/>
        <v>385</v>
      </c>
      <c r="I22" s="18" t="s">
        <v>27</v>
      </c>
      <c r="J22" s="1">
        <v>56</v>
      </c>
      <c r="K22" s="1">
        <v>52</v>
      </c>
    </row>
    <row r="23" ht="14.25" spans="1:11">
      <c r="A23" s="13">
        <v>15</v>
      </c>
      <c r="B23" s="14" t="s">
        <v>25</v>
      </c>
      <c r="C23" s="13">
        <f t="shared" si="0"/>
        <v>651</v>
      </c>
      <c r="D23" s="14">
        <f>VLOOKUP(B23,I:K,2,FALSE)</f>
        <v>56</v>
      </c>
      <c r="E23" s="14">
        <f t="shared" si="3"/>
        <v>595</v>
      </c>
      <c r="I23" s="18" t="s">
        <v>28</v>
      </c>
      <c r="J23" s="1">
        <v>345</v>
      </c>
      <c r="K23" s="1">
        <v>120</v>
      </c>
    </row>
    <row r="24" ht="14.25" spans="1:11">
      <c r="A24" s="13">
        <v>16</v>
      </c>
      <c r="B24" s="14" t="s">
        <v>26</v>
      </c>
      <c r="C24" s="13">
        <f t="shared" si="0"/>
        <v>132</v>
      </c>
      <c r="D24" s="14"/>
      <c r="E24" s="14">
        <f t="shared" si="3"/>
        <v>132</v>
      </c>
      <c r="I24" s="18" t="s">
        <v>29</v>
      </c>
      <c r="J24" s="1">
        <v>0</v>
      </c>
      <c r="K24" s="1">
        <v>392</v>
      </c>
    </row>
    <row r="25" ht="14.25" spans="1:11">
      <c r="A25" s="13">
        <v>17</v>
      </c>
      <c r="B25" s="14" t="s">
        <v>27</v>
      </c>
      <c r="C25" s="13">
        <f t="shared" si="0"/>
        <v>108</v>
      </c>
      <c r="D25" s="14">
        <f>VLOOKUP(B25,I:K,2,FALSE)</f>
        <v>56</v>
      </c>
      <c r="E25" s="14">
        <f t="shared" si="3"/>
        <v>52</v>
      </c>
      <c r="I25" s="18" t="s">
        <v>30</v>
      </c>
      <c r="J25" s="1">
        <v>0</v>
      </c>
      <c r="K25" s="1">
        <v>610</v>
      </c>
    </row>
    <row r="26" ht="14.25" spans="1:11">
      <c r="A26" s="13">
        <v>18</v>
      </c>
      <c r="B26" s="14" t="s">
        <v>28</v>
      </c>
      <c r="C26" s="13">
        <f t="shared" si="0"/>
        <v>465</v>
      </c>
      <c r="D26" s="14">
        <f>VLOOKUP(B26,I:K,2,FALSE)</f>
        <v>345</v>
      </c>
      <c r="E26" s="14">
        <f t="shared" si="3"/>
        <v>120</v>
      </c>
      <c r="I26" s="18" t="s">
        <v>31</v>
      </c>
      <c r="J26" s="1">
        <v>0</v>
      </c>
      <c r="K26" s="1">
        <v>1542</v>
      </c>
    </row>
    <row r="27" ht="14.25" spans="1:11">
      <c r="A27" s="13">
        <v>19</v>
      </c>
      <c r="B27" s="14" t="s">
        <v>29</v>
      </c>
      <c r="C27" s="13">
        <f t="shared" si="0"/>
        <v>392</v>
      </c>
      <c r="D27" s="14"/>
      <c r="E27" s="14">
        <f t="shared" si="3"/>
        <v>392</v>
      </c>
      <c r="I27" s="18" t="s">
        <v>32</v>
      </c>
      <c r="J27" s="1">
        <v>0</v>
      </c>
      <c r="K27" s="1">
        <v>43</v>
      </c>
    </row>
    <row r="28" ht="14.25" spans="1:11">
      <c r="A28" s="13">
        <v>20</v>
      </c>
      <c r="B28" s="14" t="s">
        <v>30</v>
      </c>
      <c r="C28" s="13">
        <f t="shared" si="0"/>
        <v>610</v>
      </c>
      <c r="D28" s="14"/>
      <c r="E28" s="14">
        <f t="shared" si="3"/>
        <v>610</v>
      </c>
      <c r="I28" s="18" t="s">
        <v>33</v>
      </c>
      <c r="J28" s="1">
        <v>0</v>
      </c>
      <c r="K28" s="1">
        <v>80</v>
      </c>
    </row>
    <row r="29" ht="14.25" spans="1:11">
      <c r="A29" s="13">
        <v>21</v>
      </c>
      <c r="B29" s="14" t="s">
        <v>31</v>
      </c>
      <c r="C29" s="13">
        <f t="shared" si="0"/>
        <v>1542</v>
      </c>
      <c r="D29" s="14"/>
      <c r="E29" s="14">
        <f t="shared" si="3"/>
        <v>1542</v>
      </c>
      <c r="I29" s="18" t="s">
        <v>34</v>
      </c>
      <c r="J29" s="1">
        <v>0</v>
      </c>
      <c r="K29" s="1">
        <v>66</v>
      </c>
    </row>
    <row r="30" ht="14.25" spans="1:11">
      <c r="A30" s="13"/>
      <c r="B30" s="12" t="s">
        <v>35</v>
      </c>
      <c r="C30" s="11">
        <f t="shared" si="0"/>
        <v>43</v>
      </c>
      <c r="D30" s="12"/>
      <c r="E30" s="12">
        <f>SUM(E31:E31)</f>
        <v>43</v>
      </c>
      <c r="I30" s="18" t="s">
        <v>36</v>
      </c>
      <c r="J30" s="1">
        <v>0</v>
      </c>
      <c r="K30" s="1">
        <v>92</v>
      </c>
    </row>
    <row r="31" ht="14.25" spans="1:11">
      <c r="A31" s="13">
        <v>22</v>
      </c>
      <c r="B31" s="14" t="s">
        <v>32</v>
      </c>
      <c r="C31" s="13">
        <f t="shared" si="0"/>
        <v>43</v>
      </c>
      <c r="D31" s="14"/>
      <c r="E31" s="14">
        <f>VLOOKUP(B31,I:K,3,FALSE)</f>
        <v>43</v>
      </c>
      <c r="I31" s="18" t="s">
        <v>37</v>
      </c>
      <c r="J31" s="1">
        <v>0</v>
      </c>
      <c r="K31" s="1">
        <v>117</v>
      </c>
    </row>
    <row r="32" ht="14.25" spans="1:11">
      <c r="A32" s="13"/>
      <c r="B32" s="12" t="s">
        <v>38</v>
      </c>
      <c r="C32" s="11">
        <f t="shared" si="0"/>
        <v>355</v>
      </c>
      <c r="D32" s="12"/>
      <c r="E32" s="12">
        <f>SUM(E33:E36)</f>
        <v>355</v>
      </c>
      <c r="I32" s="18" t="s">
        <v>39</v>
      </c>
      <c r="J32" s="1">
        <v>0</v>
      </c>
      <c r="K32" s="1">
        <v>137</v>
      </c>
    </row>
    <row r="33" ht="14.25" spans="1:11">
      <c r="A33" s="13">
        <v>23</v>
      </c>
      <c r="B33" s="14" t="s">
        <v>33</v>
      </c>
      <c r="C33" s="13">
        <f t="shared" si="0"/>
        <v>80</v>
      </c>
      <c r="D33" s="14"/>
      <c r="E33" s="14">
        <f>VLOOKUP(B33,I:K,3,FALSE)</f>
        <v>80</v>
      </c>
      <c r="I33" s="18" t="s">
        <v>40</v>
      </c>
      <c r="J33" s="1">
        <v>0</v>
      </c>
      <c r="K33" s="1">
        <v>142</v>
      </c>
    </row>
    <row r="34" ht="14.25" spans="1:11">
      <c r="A34" s="13">
        <v>24</v>
      </c>
      <c r="B34" s="14" t="s">
        <v>34</v>
      </c>
      <c r="C34" s="13">
        <f t="shared" si="0"/>
        <v>66</v>
      </c>
      <c r="D34" s="14"/>
      <c r="E34" s="14">
        <f>VLOOKUP(B34,I:K,3,FALSE)</f>
        <v>66</v>
      </c>
      <c r="I34" s="18" t="s">
        <v>41</v>
      </c>
      <c r="J34" s="1">
        <v>0</v>
      </c>
      <c r="K34" s="1">
        <v>134</v>
      </c>
    </row>
    <row r="35" ht="14.25" spans="1:11">
      <c r="A35" s="13">
        <v>25</v>
      </c>
      <c r="B35" s="14" t="s">
        <v>36</v>
      </c>
      <c r="C35" s="13">
        <f t="shared" si="0"/>
        <v>92</v>
      </c>
      <c r="D35" s="14"/>
      <c r="E35" s="14">
        <f>VLOOKUP(B35,I:K,3,FALSE)</f>
        <v>92</v>
      </c>
      <c r="I35" s="18" t="s">
        <v>42</v>
      </c>
      <c r="J35" s="1">
        <v>0</v>
      </c>
      <c r="K35" s="1">
        <v>202</v>
      </c>
    </row>
    <row r="36" ht="14.25" spans="1:11">
      <c r="A36" s="13">
        <v>26</v>
      </c>
      <c r="B36" s="14" t="s">
        <v>37</v>
      </c>
      <c r="C36" s="13">
        <f t="shared" si="0"/>
        <v>117</v>
      </c>
      <c r="D36" s="14"/>
      <c r="E36" s="14">
        <f>VLOOKUP(B36,I:K,3,FALSE)</f>
        <v>117</v>
      </c>
      <c r="I36" s="18" t="s">
        <v>43</v>
      </c>
      <c r="J36" s="1">
        <v>0</v>
      </c>
      <c r="K36" s="1">
        <v>46</v>
      </c>
    </row>
    <row r="37" ht="14.25" spans="1:11">
      <c r="A37" s="13"/>
      <c r="B37" s="12" t="s">
        <v>44</v>
      </c>
      <c r="C37" s="11">
        <f t="shared" si="0"/>
        <v>137</v>
      </c>
      <c r="D37" s="12"/>
      <c r="E37" s="12">
        <f>SUM(E38:E38)</f>
        <v>137</v>
      </c>
      <c r="I37" s="18" t="s">
        <v>45</v>
      </c>
      <c r="J37" s="1">
        <v>0</v>
      </c>
      <c r="K37" s="1">
        <v>153</v>
      </c>
    </row>
    <row r="38" ht="14.25" spans="1:11">
      <c r="A38" s="13">
        <v>27</v>
      </c>
      <c r="B38" s="14" t="s">
        <v>39</v>
      </c>
      <c r="C38" s="13">
        <f t="shared" si="0"/>
        <v>137</v>
      </c>
      <c r="D38" s="14"/>
      <c r="E38" s="14">
        <f>VLOOKUP(B38,I:K,3,FALSE)</f>
        <v>137</v>
      </c>
      <c r="I38" s="18" t="s">
        <v>46</v>
      </c>
      <c r="J38" s="1">
        <v>0</v>
      </c>
      <c r="K38" s="1">
        <v>193</v>
      </c>
    </row>
    <row r="39" ht="14.25" spans="1:11">
      <c r="A39" s="13"/>
      <c r="B39" s="12" t="s">
        <v>47</v>
      </c>
      <c r="C39" s="11">
        <f t="shared" si="0"/>
        <v>1532</v>
      </c>
      <c r="D39" s="12"/>
      <c r="E39" s="12">
        <f>SUM(E40:E47)</f>
        <v>1532</v>
      </c>
      <c r="I39" s="18" t="s">
        <v>48</v>
      </c>
      <c r="J39" s="1">
        <v>0</v>
      </c>
      <c r="K39" s="1">
        <v>295</v>
      </c>
    </row>
    <row r="40" ht="14.25" spans="1:11">
      <c r="A40" s="13">
        <v>28</v>
      </c>
      <c r="B40" s="14" t="s">
        <v>40</v>
      </c>
      <c r="C40" s="13">
        <f t="shared" si="0"/>
        <v>142</v>
      </c>
      <c r="D40" s="14"/>
      <c r="E40" s="14">
        <f t="shared" ref="E40:E47" si="4">VLOOKUP(B40,I:K,3,FALSE)</f>
        <v>142</v>
      </c>
      <c r="I40" s="18" t="s">
        <v>49</v>
      </c>
      <c r="J40" s="1">
        <v>0</v>
      </c>
      <c r="K40" s="1">
        <v>367</v>
      </c>
    </row>
    <row r="41" ht="14.25" spans="1:11">
      <c r="A41" s="13">
        <v>29</v>
      </c>
      <c r="B41" s="14" t="s">
        <v>41</v>
      </c>
      <c r="C41" s="13">
        <f t="shared" si="0"/>
        <v>134</v>
      </c>
      <c r="D41" s="14"/>
      <c r="E41" s="14">
        <f t="shared" si="4"/>
        <v>134</v>
      </c>
      <c r="I41" s="18" t="s">
        <v>50</v>
      </c>
      <c r="J41" s="1">
        <v>0</v>
      </c>
      <c r="K41" s="1">
        <v>100</v>
      </c>
    </row>
    <row r="42" ht="14.25" spans="1:11">
      <c r="A42" s="13">
        <v>30</v>
      </c>
      <c r="B42" s="14" t="s">
        <v>42</v>
      </c>
      <c r="C42" s="13">
        <f t="shared" si="0"/>
        <v>202</v>
      </c>
      <c r="D42" s="14"/>
      <c r="E42" s="14">
        <f t="shared" si="4"/>
        <v>202</v>
      </c>
      <c r="I42" s="18" t="s">
        <v>51</v>
      </c>
      <c r="J42" s="1">
        <v>57</v>
      </c>
      <c r="K42" s="1">
        <v>20</v>
      </c>
    </row>
    <row r="43" ht="14.25" spans="1:11">
      <c r="A43" s="13">
        <v>31</v>
      </c>
      <c r="B43" s="14" t="s">
        <v>43</v>
      </c>
      <c r="C43" s="13">
        <f t="shared" si="0"/>
        <v>46</v>
      </c>
      <c r="D43" s="14"/>
      <c r="E43" s="14">
        <f t="shared" si="4"/>
        <v>46</v>
      </c>
      <c r="I43" s="18" t="s">
        <v>52</v>
      </c>
      <c r="J43" s="1">
        <v>680</v>
      </c>
      <c r="K43" s="1">
        <v>24</v>
      </c>
    </row>
    <row r="44" ht="14.25" spans="1:11">
      <c r="A44" s="13">
        <v>32</v>
      </c>
      <c r="B44" s="14" t="s">
        <v>45</v>
      </c>
      <c r="C44" s="13">
        <f t="shared" si="0"/>
        <v>153</v>
      </c>
      <c r="D44" s="14"/>
      <c r="E44" s="14">
        <f t="shared" si="4"/>
        <v>153</v>
      </c>
      <c r="I44" s="18" t="s">
        <v>53</v>
      </c>
      <c r="J44" s="1">
        <v>927</v>
      </c>
      <c r="K44" s="1">
        <v>20</v>
      </c>
    </row>
    <row r="45" ht="14.25" spans="1:11">
      <c r="A45" s="13">
        <v>33</v>
      </c>
      <c r="B45" s="14" t="s">
        <v>46</v>
      </c>
      <c r="C45" s="13">
        <f t="shared" si="0"/>
        <v>193</v>
      </c>
      <c r="D45" s="14"/>
      <c r="E45" s="14">
        <f t="shared" si="4"/>
        <v>193</v>
      </c>
      <c r="I45" s="18" t="s">
        <v>54</v>
      </c>
      <c r="J45" s="1">
        <v>1741</v>
      </c>
      <c r="K45" s="1">
        <v>176</v>
      </c>
    </row>
    <row r="46" ht="14.25" spans="1:11">
      <c r="A46" s="13">
        <v>34</v>
      </c>
      <c r="B46" s="14" t="s">
        <v>48</v>
      </c>
      <c r="C46" s="13">
        <f t="shared" si="0"/>
        <v>295</v>
      </c>
      <c r="D46" s="14"/>
      <c r="E46" s="14">
        <f t="shared" si="4"/>
        <v>295</v>
      </c>
      <c r="I46" s="18" t="s">
        <v>55</v>
      </c>
      <c r="J46" s="1">
        <v>359</v>
      </c>
      <c r="K46" s="1">
        <v>161</v>
      </c>
    </row>
    <row r="47" ht="14.25" spans="1:11">
      <c r="A47" s="13">
        <v>35</v>
      </c>
      <c r="B47" s="14" t="s">
        <v>49</v>
      </c>
      <c r="C47" s="13">
        <f t="shared" si="0"/>
        <v>367</v>
      </c>
      <c r="D47" s="14"/>
      <c r="E47" s="14">
        <f t="shared" si="4"/>
        <v>367</v>
      </c>
      <c r="I47" s="18" t="s">
        <v>56</v>
      </c>
      <c r="J47" s="1">
        <v>236</v>
      </c>
      <c r="K47" s="1">
        <v>150</v>
      </c>
    </row>
    <row r="48" ht="14.25" spans="1:11">
      <c r="A48" s="13"/>
      <c r="B48" s="12" t="s">
        <v>57</v>
      </c>
      <c r="C48" s="11">
        <f t="shared" si="0"/>
        <v>4651</v>
      </c>
      <c r="D48" s="12">
        <f>SUM(D49:D55)</f>
        <v>4000</v>
      </c>
      <c r="E48" s="12">
        <f>SUM(E49:E55)</f>
        <v>651</v>
      </c>
      <c r="I48" s="18" t="s">
        <v>58</v>
      </c>
      <c r="J48" s="1">
        <v>0</v>
      </c>
      <c r="K48" s="1">
        <v>280</v>
      </c>
    </row>
    <row r="49" ht="14.25" spans="1:11">
      <c r="A49" s="13">
        <v>36</v>
      </c>
      <c r="B49" s="14" t="s">
        <v>50</v>
      </c>
      <c r="C49" s="13">
        <f t="shared" si="0"/>
        <v>4100</v>
      </c>
      <c r="D49" s="14">
        <v>4000</v>
      </c>
      <c r="E49" s="14">
        <f t="shared" ref="E49:E55" si="5">VLOOKUP(B49,I:K,3,FALSE)</f>
        <v>100</v>
      </c>
      <c r="I49" s="18" t="s">
        <v>59</v>
      </c>
      <c r="J49" s="1">
        <v>0</v>
      </c>
      <c r="K49" s="1">
        <v>70</v>
      </c>
    </row>
    <row r="50" ht="14.25" spans="1:11">
      <c r="A50" s="13">
        <v>37</v>
      </c>
      <c r="B50" s="14" t="s">
        <v>51</v>
      </c>
      <c r="C50" s="13">
        <f t="shared" si="0"/>
        <v>20</v>
      </c>
      <c r="D50" s="14"/>
      <c r="E50" s="14">
        <f t="shared" si="5"/>
        <v>20</v>
      </c>
      <c r="I50" s="18" t="s">
        <v>60</v>
      </c>
      <c r="J50" s="1">
        <v>0</v>
      </c>
      <c r="K50" s="1">
        <v>357</v>
      </c>
    </row>
    <row r="51" ht="14.25" spans="1:11">
      <c r="A51" s="13">
        <v>38</v>
      </c>
      <c r="B51" s="14" t="s">
        <v>52</v>
      </c>
      <c r="C51" s="13">
        <f t="shared" si="0"/>
        <v>24</v>
      </c>
      <c r="D51" s="14"/>
      <c r="E51" s="14">
        <f t="shared" si="5"/>
        <v>24</v>
      </c>
      <c r="I51" s="18" t="s">
        <v>61</v>
      </c>
      <c r="J51" s="1">
        <v>0</v>
      </c>
      <c r="K51" s="1">
        <v>1160</v>
      </c>
    </row>
    <row r="52" ht="14.25" spans="1:11">
      <c r="A52" s="13">
        <v>39</v>
      </c>
      <c r="B52" s="14" t="s">
        <v>53</v>
      </c>
      <c r="C52" s="13">
        <f t="shared" si="0"/>
        <v>20</v>
      </c>
      <c r="D52" s="14"/>
      <c r="E52" s="14">
        <f t="shared" si="5"/>
        <v>20</v>
      </c>
      <c r="I52" s="18" t="s">
        <v>62</v>
      </c>
      <c r="J52" s="1">
        <v>0</v>
      </c>
      <c r="K52" s="1">
        <v>381</v>
      </c>
    </row>
    <row r="53" ht="14.25" spans="1:11">
      <c r="A53" s="13">
        <v>40</v>
      </c>
      <c r="B53" s="14" t="s">
        <v>54</v>
      </c>
      <c r="C53" s="13">
        <f t="shared" si="0"/>
        <v>176</v>
      </c>
      <c r="D53" s="14"/>
      <c r="E53" s="14">
        <f t="shared" si="5"/>
        <v>176</v>
      </c>
      <c r="I53" s="18" t="s">
        <v>63</v>
      </c>
      <c r="J53" s="1">
        <v>0</v>
      </c>
      <c r="K53" s="1">
        <v>520</v>
      </c>
    </row>
    <row r="54" ht="14.25" spans="1:11">
      <c r="A54" s="13">
        <v>41</v>
      </c>
      <c r="B54" s="14" t="s">
        <v>55</v>
      </c>
      <c r="C54" s="13">
        <f t="shared" si="0"/>
        <v>161</v>
      </c>
      <c r="D54" s="14"/>
      <c r="E54" s="14">
        <f t="shared" si="5"/>
        <v>161</v>
      </c>
      <c r="I54" s="18" t="s">
        <v>64</v>
      </c>
      <c r="J54" s="1">
        <v>0</v>
      </c>
      <c r="K54" s="1">
        <v>353</v>
      </c>
    </row>
    <row r="55" ht="14.25" spans="1:11">
      <c r="A55" s="13">
        <v>42</v>
      </c>
      <c r="B55" s="14" t="s">
        <v>56</v>
      </c>
      <c r="C55" s="13">
        <f t="shared" si="0"/>
        <v>150</v>
      </c>
      <c r="D55" s="14"/>
      <c r="E55" s="14">
        <f t="shared" si="5"/>
        <v>150</v>
      </c>
      <c r="I55" s="18" t="s">
        <v>65</v>
      </c>
      <c r="J55" s="1">
        <v>0</v>
      </c>
      <c r="K55" s="1">
        <v>757</v>
      </c>
    </row>
    <row r="56" ht="14.25" spans="1:11">
      <c r="A56" s="13"/>
      <c r="B56" s="12" t="s">
        <v>66</v>
      </c>
      <c r="C56" s="11">
        <f t="shared" si="0"/>
        <v>707</v>
      </c>
      <c r="D56" s="12"/>
      <c r="E56" s="12">
        <f>SUM(E57:E59)</f>
        <v>707</v>
      </c>
      <c r="I56" s="18" t="s">
        <v>67</v>
      </c>
      <c r="J56" s="1">
        <v>0</v>
      </c>
      <c r="K56" s="1">
        <v>180</v>
      </c>
    </row>
    <row r="57" ht="14.25" spans="1:11">
      <c r="A57" s="13">
        <v>43</v>
      </c>
      <c r="B57" s="14" t="s">
        <v>58</v>
      </c>
      <c r="C57" s="13">
        <f t="shared" si="0"/>
        <v>280</v>
      </c>
      <c r="D57" s="14"/>
      <c r="E57" s="14">
        <f>VLOOKUP(B57,I:K,3,FALSE)</f>
        <v>280</v>
      </c>
      <c r="I57" s="18" t="s">
        <v>68</v>
      </c>
      <c r="J57" s="1">
        <v>1636</v>
      </c>
      <c r="K57" s="1">
        <v>760</v>
      </c>
    </row>
    <row r="58" ht="14.25" spans="1:11">
      <c r="A58" s="13">
        <v>44</v>
      </c>
      <c r="B58" s="14" t="s">
        <v>59</v>
      </c>
      <c r="C58" s="13">
        <f t="shared" si="0"/>
        <v>70</v>
      </c>
      <c r="D58" s="14"/>
      <c r="E58" s="14">
        <f>VLOOKUP(B58,I:K,3,FALSE)</f>
        <v>70</v>
      </c>
      <c r="I58" s="18" t="s">
        <v>69</v>
      </c>
      <c r="J58" s="1">
        <v>3599</v>
      </c>
      <c r="K58" s="1">
        <v>300</v>
      </c>
    </row>
    <row r="59" ht="14.25" spans="1:11">
      <c r="A59" s="13">
        <v>45</v>
      </c>
      <c r="B59" s="14" t="s">
        <v>60</v>
      </c>
      <c r="C59" s="13">
        <f t="shared" si="0"/>
        <v>357</v>
      </c>
      <c r="D59" s="14"/>
      <c r="E59" s="14">
        <f>VLOOKUP(B59,I:K,3,FALSE)</f>
        <v>357</v>
      </c>
      <c r="I59" s="18" t="s">
        <v>70</v>
      </c>
      <c r="J59" s="1">
        <v>734</v>
      </c>
      <c r="K59" s="1">
        <v>497</v>
      </c>
    </row>
    <row r="60" ht="14.25" spans="1:11">
      <c r="A60" s="13"/>
      <c r="B60" s="12" t="s">
        <v>71</v>
      </c>
      <c r="C60" s="11">
        <f t="shared" si="0"/>
        <v>3171</v>
      </c>
      <c r="D60" s="12"/>
      <c r="E60" s="12">
        <f>SUM(E61:E65)</f>
        <v>3171</v>
      </c>
      <c r="I60" s="18" t="s">
        <v>72</v>
      </c>
      <c r="J60" s="1">
        <v>1859</v>
      </c>
      <c r="K60" s="1">
        <v>160</v>
      </c>
    </row>
    <row r="61" ht="14.25" spans="1:11">
      <c r="A61" s="13">
        <v>46</v>
      </c>
      <c r="B61" s="14" t="s">
        <v>61</v>
      </c>
      <c r="C61" s="13">
        <f t="shared" si="0"/>
        <v>1160</v>
      </c>
      <c r="D61" s="14"/>
      <c r="E61" s="14">
        <f>VLOOKUP(B61,I:K,3,FALSE)</f>
        <v>1160</v>
      </c>
      <c r="I61" s="18" t="s">
        <v>73</v>
      </c>
      <c r="J61" s="1">
        <v>1333</v>
      </c>
      <c r="K61" s="1">
        <v>340</v>
      </c>
    </row>
    <row r="62" ht="14.25" spans="1:11">
      <c r="A62" s="13">
        <v>47</v>
      </c>
      <c r="B62" s="14" t="s">
        <v>62</v>
      </c>
      <c r="C62" s="13">
        <f t="shared" si="0"/>
        <v>381</v>
      </c>
      <c r="D62" s="14"/>
      <c r="E62" s="14">
        <f>VLOOKUP(B62,I:K,3,FALSE)</f>
        <v>381</v>
      </c>
      <c r="I62" s="18" t="s">
        <v>74</v>
      </c>
      <c r="J62" s="1">
        <v>520</v>
      </c>
      <c r="K62" s="1">
        <v>100</v>
      </c>
    </row>
    <row r="63" ht="14.25" spans="1:11">
      <c r="A63" s="13">
        <v>48</v>
      </c>
      <c r="B63" s="14" t="s">
        <v>63</v>
      </c>
      <c r="C63" s="13">
        <f t="shared" si="0"/>
        <v>520</v>
      </c>
      <c r="D63" s="14"/>
      <c r="E63" s="14">
        <f>VLOOKUP(B63,I:K,3,FALSE)</f>
        <v>520</v>
      </c>
      <c r="I63" s="18" t="s">
        <v>75</v>
      </c>
      <c r="J63" s="1">
        <v>525</v>
      </c>
      <c r="K63" s="1">
        <v>266</v>
      </c>
    </row>
    <row r="64" ht="14.25" spans="1:11">
      <c r="A64" s="13">
        <v>49</v>
      </c>
      <c r="B64" s="14" t="s">
        <v>64</v>
      </c>
      <c r="C64" s="13">
        <f t="shared" si="0"/>
        <v>353</v>
      </c>
      <c r="D64" s="14"/>
      <c r="E64" s="14">
        <f>VLOOKUP(B64,I:K,3,FALSE)</f>
        <v>353</v>
      </c>
      <c r="I64" s="18" t="s">
        <v>76</v>
      </c>
      <c r="J64" s="1">
        <v>431</v>
      </c>
      <c r="K64" s="1">
        <v>0</v>
      </c>
    </row>
    <row r="65" ht="14.25" spans="1:11">
      <c r="A65" s="13">
        <v>50</v>
      </c>
      <c r="B65" s="14" t="s">
        <v>65</v>
      </c>
      <c r="C65" s="13">
        <f t="shared" si="0"/>
        <v>757</v>
      </c>
      <c r="D65" s="14"/>
      <c r="E65" s="14">
        <f>VLOOKUP(B65,I:K,3,FALSE)</f>
        <v>757</v>
      </c>
      <c r="I65" s="18" t="s">
        <v>77</v>
      </c>
      <c r="J65" s="1">
        <v>2029</v>
      </c>
      <c r="K65" s="1">
        <v>263</v>
      </c>
    </row>
    <row r="66" ht="14.25" spans="1:5">
      <c r="A66" s="13"/>
      <c r="B66" s="12" t="s">
        <v>78</v>
      </c>
      <c r="C66" s="11">
        <f t="shared" si="0"/>
        <v>15532</v>
      </c>
      <c r="D66" s="12">
        <f>SUM(D67:D75)</f>
        <v>12666</v>
      </c>
      <c r="E66" s="12">
        <f>SUM(E67:E75)</f>
        <v>2866</v>
      </c>
    </row>
    <row r="67" ht="14.25" spans="1:5">
      <c r="A67" s="13">
        <v>51</v>
      </c>
      <c r="B67" s="14" t="s">
        <v>67</v>
      </c>
      <c r="C67" s="13">
        <f t="shared" si="0"/>
        <v>12180</v>
      </c>
      <c r="D67" s="14">
        <v>12000</v>
      </c>
      <c r="E67" s="14">
        <f t="shared" ref="E67:E76" si="6">VLOOKUP(B67,I:K,3,FALSE)</f>
        <v>180</v>
      </c>
    </row>
    <row r="68" ht="14.25" spans="1:5">
      <c r="A68" s="13">
        <v>52</v>
      </c>
      <c r="B68" s="14" t="s">
        <v>68</v>
      </c>
      <c r="C68" s="13">
        <f t="shared" si="0"/>
        <v>1249</v>
      </c>
      <c r="D68" s="14">
        <v>489</v>
      </c>
      <c r="E68" s="14">
        <f t="shared" si="6"/>
        <v>760</v>
      </c>
    </row>
    <row r="69" ht="14.25" spans="1:5">
      <c r="A69" s="13">
        <v>53</v>
      </c>
      <c r="B69" s="14" t="s">
        <v>69</v>
      </c>
      <c r="C69" s="13">
        <f t="shared" si="0"/>
        <v>477</v>
      </c>
      <c r="D69" s="14">
        <v>177</v>
      </c>
      <c r="E69" s="14">
        <f t="shared" si="6"/>
        <v>300</v>
      </c>
    </row>
    <row r="70" ht="14.25" spans="1:5">
      <c r="A70" s="13">
        <v>54</v>
      </c>
      <c r="B70" s="14" t="s">
        <v>70</v>
      </c>
      <c r="C70" s="13">
        <f t="shared" si="0"/>
        <v>497</v>
      </c>
      <c r="D70" s="14"/>
      <c r="E70" s="14">
        <f t="shared" si="6"/>
        <v>497</v>
      </c>
    </row>
    <row r="71" ht="14.25" spans="1:5">
      <c r="A71" s="13">
        <v>55</v>
      </c>
      <c r="B71" s="14" t="s">
        <v>72</v>
      </c>
      <c r="C71" s="13">
        <f>SUM(D71:E71)</f>
        <v>160</v>
      </c>
      <c r="D71" s="14"/>
      <c r="E71" s="14">
        <f t="shared" si="6"/>
        <v>160</v>
      </c>
    </row>
    <row r="72" ht="14.25" spans="1:5">
      <c r="A72" s="13">
        <v>56</v>
      </c>
      <c r="B72" s="14" t="s">
        <v>73</v>
      </c>
      <c r="C72" s="13">
        <f>SUM(D72:E72)</f>
        <v>340</v>
      </c>
      <c r="D72" s="14"/>
      <c r="E72" s="14">
        <f t="shared" si="6"/>
        <v>340</v>
      </c>
    </row>
    <row r="73" ht="14.25" spans="1:5">
      <c r="A73" s="13">
        <v>57</v>
      </c>
      <c r="B73" s="14" t="s">
        <v>74</v>
      </c>
      <c r="C73" s="13">
        <f>SUM(D73:E73)</f>
        <v>100</v>
      </c>
      <c r="D73" s="14"/>
      <c r="E73" s="14">
        <f t="shared" si="6"/>
        <v>100</v>
      </c>
    </row>
    <row r="74" ht="14.25" spans="1:5">
      <c r="A74" s="13">
        <v>58</v>
      </c>
      <c r="B74" s="14" t="s">
        <v>75</v>
      </c>
      <c r="C74" s="13">
        <f>SUM(D74:E74)</f>
        <v>266</v>
      </c>
      <c r="D74" s="14"/>
      <c r="E74" s="14">
        <f t="shared" si="6"/>
        <v>266</v>
      </c>
    </row>
    <row r="75" ht="14.25" spans="1:5">
      <c r="A75" s="13">
        <v>59</v>
      </c>
      <c r="B75" s="14" t="s">
        <v>77</v>
      </c>
      <c r="C75" s="13">
        <f>SUM(D75:E75)</f>
        <v>263</v>
      </c>
      <c r="D75" s="14"/>
      <c r="E75" s="14">
        <f>VLOOKUP(B75,I:K,3,FALSE)</f>
        <v>263</v>
      </c>
    </row>
  </sheetData>
  <sheetProtection formatCells="0" insertHyperlinks="0" autoFilter="0"/>
  <mergeCells count="6">
    <mergeCell ref="A2:E2"/>
    <mergeCell ref="A4:A5"/>
    <mergeCell ref="B4:B5"/>
    <mergeCell ref="C4:C5"/>
    <mergeCell ref="D4:D5"/>
    <mergeCell ref="E4:E5"/>
  </mergeCells>
  <printOptions horizontalCentered="1"/>
  <pageMargins left="0.751388888888889" right="0.751388888888889" top="1" bottom="1" header="0.5" footer="0.5"/>
  <pageSetup paperSize="9" fitToHeight="0" orientation="portrait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woProps xmlns="https://web.wps.cn/et/2018/main" xmlns:s="http://schemas.openxmlformats.org/spreadsheetml/2006/main">
  <woSheetsProps>
    <woSheetProps sheetStid="1" interlineOnOff="0" interlineColor="0" isDbSheet="0" isDashBoardSheet="0" isDbDashBoardSheet="0" isFlexPaperSheet="0">
      <cellprotection/>
      <appEtDbRelations/>
    </woSheetProps>
  </woSheetsProps>
  <woBookProps>
    <bookSettings fileId="" isFilterShared="1" coreConquerUserId="" isAutoUpdatePaused="0" filterType="conn" isMergeTasksAutoUpdate="0" isInserPicAsAttachment="0"/>
  </woBookProps>
</woProps>
</file>

<file path=customXml/item2.xml><?xml version="1.0" encoding="utf-8"?>
<pixelators xmlns="https://web.wps.cn/et/2018/main" xmlns:s="http://schemas.openxmlformats.org/spreadsheetml/2006/main">
  <pixelatorList sheetStid="1"/>
  <pixelatorList sheetStid="2"/>
</pixelators>
</file>

<file path=customXml/itemProps1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WWO_wpscloud_20240219104309-4f63141d98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gw2000</cp:lastModifiedBy>
  <dcterms:created xsi:type="dcterms:W3CDTF">2024-12-08T05:12:00Z</dcterms:created>
  <dcterms:modified xsi:type="dcterms:W3CDTF">2024-12-11T02:40:00Z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0B5FEE9A28604862AD2F71304720A5C8_11</vt:lpwstr>
  </property>
  <property fmtid="{D5CDD505-2E9C-101B-9397-08002B2CF9AE}" pid="3" name="KSOProductBuildVer">
    <vt:lpwstr>2052-0.0.0.0</vt:lpwstr>
  </property>
  <property fmtid="{D5CDD505-2E9C-101B-9397-08002B2CF9AE}" pid="4" name="KSOReadingLayout">
    <vt:bool>true</vt:bool>
  </property>
</Properties>
</file>